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45" windowWidth="28035" windowHeight="13560" activeTab="1"/>
  </bookViews>
  <sheets>
    <sheet name="percevant PA" sheetId="6" r:id="rId1"/>
    <sheet name="versant PA" sheetId="7" r:id="rId2"/>
  </sheets>
  <calcPr calcId="145621"/>
</workbook>
</file>

<file path=xl/calcChain.xml><?xml version="1.0" encoding="utf-8"?>
<calcChain xmlns="http://schemas.openxmlformats.org/spreadsheetml/2006/main">
  <c r="J15" i="7" l="1"/>
  <c r="I15" i="7"/>
  <c r="H15" i="7"/>
  <c r="J20" i="7" s="1"/>
  <c r="G15" i="7"/>
  <c r="F15" i="7"/>
  <c r="E15" i="7"/>
  <c r="G20" i="7" s="1"/>
  <c r="D15" i="7"/>
  <c r="C15" i="7"/>
  <c r="B15" i="7"/>
  <c r="J9" i="7"/>
  <c r="I9" i="7"/>
  <c r="H9" i="7"/>
  <c r="G9" i="7"/>
  <c r="F9" i="7"/>
  <c r="E9" i="7"/>
  <c r="D9" i="7"/>
  <c r="C9" i="7"/>
  <c r="B9" i="7"/>
  <c r="J5" i="7"/>
  <c r="I5" i="7"/>
  <c r="H5" i="7"/>
  <c r="G5" i="7"/>
  <c r="F5" i="7"/>
  <c r="E5" i="7"/>
  <c r="D5" i="7"/>
  <c r="C5" i="7"/>
  <c r="B5" i="7"/>
  <c r="V20" i="6"/>
  <c r="Q20" i="6"/>
  <c r="AB15" i="6"/>
  <c r="AA20" i="6" s="1"/>
  <c r="AA15" i="6"/>
  <c r="Z15" i="6"/>
  <c r="Z20" i="6" s="1"/>
  <c r="Y15" i="6"/>
  <c r="X15" i="6"/>
  <c r="W15" i="6"/>
  <c r="W20" i="6" s="1"/>
  <c r="V15" i="6"/>
  <c r="T15" i="6"/>
  <c r="S15" i="6"/>
  <c r="R20" i="6" s="1"/>
  <c r="R15" i="6"/>
  <c r="O15" i="6"/>
  <c r="N15" i="6"/>
  <c r="N20" i="6" s="1"/>
  <c r="M15" i="6"/>
  <c r="M20" i="6" s="1"/>
  <c r="L15" i="6"/>
  <c r="K15" i="6"/>
  <c r="J15" i="6"/>
  <c r="I15" i="6"/>
  <c r="I20" i="6" s="1"/>
  <c r="G15" i="6"/>
  <c r="H20" i="6" s="1"/>
  <c r="F15" i="6"/>
  <c r="E15" i="6"/>
  <c r="E20" i="6" s="1"/>
  <c r="D15" i="6"/>
  <c r="D20" i="6" s="1"/>
  <c r="C15" i="6"/>
  <c r="B15" i="6"/>
  <c r="AB10" i="6"/>
  <c r="X10" i="6"/>
  <c r="J10" i="6"/>
  <c r="F10" i="6"/>
  <c r="AB9" i="6"/>
  <c r="AA9" i="6"/>
  <c r="Z9" i="6"/>
  <c r="Y9" i="6"/>
  <c r="X9" i="6"/>
  <c r="W9" i="6"/>
  <c r="V9" i="6"/>
  <c r="U9" i="6"/>
  <c r="T9" i="6"/>
  <c r="S9" i="6"/>
  <c r="S10" i="6" s="1"/>
  <c r="R9" i="6"/>
  <c r="O9" i="6"/>
  <c r="O10" i="6" s="1"/>
  <c r="N9" i="6"/>
  <c r="M9" i="6"/>
  <c r="L9" i="6"/>
  <c r="K9" i="6"/>
  <c r="J9" i="6"/>
  <c r="I9" i="6"/>
  <c r="H9" i="6"/>
  <c r="G9" i="6"/>
  <c r="F9" i="6"/>
  <c r="E9" i="6"/>
  <c r="D9" i="6"/>
  <c r="C9" i="6"/>
  <c r="B9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F20" i="7" l="1"/>
  <c r="I20" i="7"/>
</calcChain>
</file>

<file path=xl/sharedStrings.xml><?xml version="1.0" encoding="utf-8"?>
<sst xmlns="http://schemas.openxmlformats.org/spreadsheetml/2006/main" count="97" uniqueCount="49">
  <si>
    <t>cas</t>
  </si>
  <si>
    <t>smic 80%</t>
  </si>
  <si>
    <t>situation</t>
  </si>
  <si>
    <t>celib /div</t>
  </si>
  <si>
    <t>div 1PA defisc</t>
  </si>
  <si>
    <t>div 1PA 156</t>
  </si>
  <si>
    <t>div 1PA 453</t>
  </si>
  <si>
    <t>div 2PA defisc</t>
  </si>
  <si>
    <t>div 2PA 156</t>
  </si>
  <si>
    <t>div 2PA de 386</t>
  </si>
  <si>
    <t>celib/div</t>
  </si>
  <si>
    <t>1 enf defisc</t>
  </si>
  <si>
    <t>1 enf 156</t>
  </si>
  <si>
    <t>1 enf 453</t>
  </si>
  <si>
    <t>2 enf desc</t>
  </si>
  <si>
    <t>2 enf 156</t>
  </si>
  <si>
    <t>2 enf 386</t>
  </si>
  <si>
    <t>2 enf defisc</t>
  </si>
  <si>
    <t>revenu mensuel</t>
  </si>
  <si>
    <t>revenu annuel</t>
  </si>
  <si>
    <t>nb enf</t>
  </si>
  <si>
    <t>PA enf 1</t>
  </si>
  <si>
    <t>defisc</t>
  </si>
  <si>
    <t>PA enf2</t>
  </si>
  <si>
    <t>TOT PA</t>
  </si>
  <si>
    <t>nb parts</t>
  </si>
  <si>
    <t>RFR</t>
  </si>
  <si>
    <t>Droits simples</t>
  </si>
  <si>
    <t>Décote</t>
  </si>
  <si>
    <t>Impôt avant crédits d'impôts</t>
  </si>
  <si>
    <t>Tx marginal</t>
  </si>
  <si>
    <t>Tx prel</t>
  </si>
  <si>
    <t>4,8%
+6€/mois</t>
  </si>
  <si>
    <t>6,4%
+26€/mois</t>
  </si>
  <si>
    <t>3,8%
+10€/mois</t>
  </si>
  <si>
    <t>4,6%
+32€/mois</t>
  </si>
  <si>
    <t>gain impots</t>
  </si>
  <si>
    <t>gain si defisc</t>
  </si>
  <si>
    <t>smic</t>
  </si>
  <si>
    <t>div 1PA 105</t>
  </si>
  <si>
    <t>div 2PA 90</t>
  </si>
  <si>
    <t>Perte</t>
  </si>
  <si>
    <t>div 1PA 453
planfond defisc 4000€</t>
  </si>
  <si>
    <t>div 2PA de 386
planfond defisc 8000€</t>
  </si>
  <si>
    <t>1 enf 453
planfond defisc 4000€</t>
  </si>
  <si>
    <t>2 enf 386
planfond defisc 8000€</t>
  </si>
  <si>
    <t>1 enf 453 planfond defisc 4000€</t>
  </si>
  <si>
    <t>2 enf 386 planfond defisc 8000€</t>
  </si>
  <si>
    <t>à fiscaliser si plafont 4000/enf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</si>
</sst>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" x14ac:knownFonts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06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gray0625">
        <bgColor theme="8" tint="0.59999389629810485"/>
      </patternFill>
    </fill>
    <fill>
      <patternFill patternType="gray0625">
        <bgColor theme="9" tint="0.5999938962981048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0" borderId="0" xfId="0" applyFill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6" fontId="0" fillId="0" borderId="2" xfId="0" applyNumberFormat="1" applyFill="1" applyBorder="1"/>
    <xf numFmtId="6" fontId="0" fillId="0" borderId="3" xfId="0" applyNumberFormat="1" applyFill="1" applyBorder="1"/>
    <xf numFmtId="6" fontId="0" fillId="0" borderId="1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3" borderId="0" xfId="0" applyFill="1"/>
    <xf numFmtId="0" fontId="0" fillId="4" borderId="0" xfId="0" applyFill="1"/>
    <xf numFmtId="9" fontId="0" fillId="0" borderId="0" xfId="0" applyNumberFormat="1" applyBorder="1"/>
    <xf numFmtId="9" fontId="0" fillId="0" borderId="5" xfId="0" applyNumberFormat="1" applyBorder="1"/>
    <xf numFmtId="10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/>
    <xf numFmtId="6" fontId="0" fillId="0" borderId="0" xfId="0" applyNumberFormat="1" applyFill="1"/>
    <xf numFmtId="9" fontId="0" fillId="0" borderId="0" xfId="0" applyNumberFormat="1"/>
    <xf numFmtId="10" fontId="0" fillId="0" borderId="0" xfId="0" applyNumberFormat="1"/>
    <xf numFmtId="9" fontId="0" fillId="0" borderId="0" xfId="0" applyNumberFormat="1" applyAlignment="1">
      <alignment horizontal="center" wrapText="1"/>
    </xf>
    <xf numFmtId="6" fontId="0" fillId="6" borderId="2" xfId="0" applyNumberFormat="1" applyFill="1" applyBorder="1"/>
    <xf numFmtId="0" fontId="0" fillId="7" borderId="0" xfId="0" applyFill="1" applyBorder="1"/>
    <xf numFmtId="0" fontId="0" fillId="6" borderId="0" xfId="0" applyFill="1" applyBorder="1"/>
    <xf numFmtId="0" fontId="0" fillId="7" borderId="0" xfId="0" applyFill="1" applyBorder="1" applyAlignment="1">
      <alignment wrapText="1"/>
    </xf>
    <xf numFmtId="0" fontId="0" fillId="8" borderId="0" xfId="0" applyFill="1" applyBorder="1"/>
    <xf numFmtId="0" fontId="0" fillId="8" borderId="5" xfId="0" applyFill="1" applyBorder="1" applyAlignment="1">
      <alignment wrapText="1"/>
    </xf>
    <xf numFmtId="0" fontId="0" fillId="9" borderId="0" xfId="0" applyFill="1" applyBorder="1"/>
    <xf numFmtId="0" fontId="0" fillId="10" borderId="0" xfId="0" applyFill="1" applyBorder="1"/>
    <xf numFmtId="0" fontId="0" fillId="10" borderId="5" xfId="0" applyFill="1" applyBorder="1"/>
    <xf numFmtId="0" fontId="0" fillId="3" borderId="4" xfId="0" applyFill="1" applyBorder="1"/>
    <xf numFmtId="0" fontId="0" fillId="3" borderId="0" xfId="0" applyFill="1" applyBorder="1"/>
    <xf numFmtId="0" fontId="0" fillId="11" borderId="0" xfId="0" applyFill="1" applyBorder="1"/>
    <xf numFmtId="0" fontId="0" fillId="3" borderId="5" xfId="0" applyFill="1" applyBorder="1"/>
    <xf numFmtId="0" fontId="0" fillId="11" borderId="0" xfId="0" applyFill="1"/>
    <xf numFmtId="0" fontId="0" fillId="4" borderId="4" xfId="0" applyFill="1" applyBorder="1"/>
    <xf numFmtId="0" fontId="0" fillId="4" borderId="0" xfId="0" applyFill="1" applyBorder="1"/>
    <xf numFmtId="0" fontId="0" fillId="12" borderId="0" xfId="0" applyFill="1" applyBorder="1"/>
    <xf numFmtId="0" fontId="0" fillId="4" borderId="5" xfId="0" applyFill="1" applyBorder="1"/>
    <xf numFmtId="0" fontId="0" fillId="12" borderId="0" xfId="0" applyFill="1"/>
    <xf numFmtId="0" fontId="0" fillId="6" borderId="0" xfId="0" applyFill="1"/>
    <xf numFmtId="0" fontId="0" fillId="0" borderId="0" xfId="0" applyNumberFormat="1" applyBorder="1"/>
    <xf numFmtId="0" fontId="0" fillId="6" borderId="0" xfId="0" applyNumberFormat="1" applyFill="1" applyBorder="1"/>
    <xf numFmtId="0" fontId="0" fillId="0" borderId="4" xfId="0" applyNumberFormat="1" applyBorder="1"/>
    <xf numFmtId="0" fontId="0" fillId="6" borderId="0" xfId="0" applyFill="1" applyBorder="1" applyAlignment="1">
      <alignment horizontal="center" wrapText="1"/>
    </xf>
    <xf numFmtId="0" fontId="0" fillId="6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selection activeCell="Q33" sqref="Q33"/>
    </sheetView>
  </sheetViews>
  <sheetFormatPr baseColWidth="10" defaultRowHeight="15" x14ac:dyDescent="0.25"/>
  <cols>
    <col min="1" max="1" width="26.5703125" bestFit="1" customWidth="1"/>
    <col min="2" max="2" width="13.7109375" bestFit="1" customWidth="1"/>
    <col min="3" max="10" width="13.7109375" customWidth="1"/>
  </cols>
  <sheetData>
    <row r="1" spans="1:28" ht="15.75" thickBot="1" x14ac:dyDescent="0.3">
      <c r="B1" s="1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</row>
    <row r="2" spans="1:28" s="5" customFormat="1" x14ac:dyDescent="0.25">
      <c r="A2" s="5" t="s">
        <v>0</v>
      </c>
      <c r="B2" s="6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8" t="s">
        <v>1</v>
      </c>
      <c r="K2" s="9">
        <v>2000</v>
      </c>
      <c r="L2" s="9">
        <v>2000</v>
      </c>
      <c r="M2" s="9">
        <v>2000</v>
      </c>
      <c r="N2" s="9">
        <v>2000</v>
      </c>
      <c r="O2" s="9">
        <v>2000</v>
      </c>
      <c r="P2" s="9">
        <v>2000</v>
      </c>
      <c r="Q2" s="9">
        <v>2000</v>
      </c>
      <c r="R2" s="9">
        <v>2000</v>
      </c>
      <c r="S2" s="9">
        <v>2000</v>
      </c>
      <c r="T2" s="11">
        <v>4000</v>
      </c>
      <c r="U2" s="9">
        <v>4000</v>
      </c>
      <c r="V2" s="9">
        <v>4000</v>
      </c>
      <c r="W2" s="30">
        <v>4000</v>
      </c>
      <c r="X2" s="9">
        <v>4000</v>
      </c>
      <c r="Y2" s="9">
        <v>4000</v>
      </c>
      <c r="Z2" s="9">
        <v>4000</v>
      </c>
      <c r="AA2" s="30">
        <v>4000</v>
      </c>
      <c r="AB2" s="10">
        <v>4000</v>
      </c>
    </row>
    <row r="3" spans="1:28" s="5" customFormat="1" ht="60" x14ac:dyDescent="0.25">
      <c r="A3" s="5" t="s">
        <v>2</v>
      </c>
      <c r="B3" s="6" t="s">
        <v>3</v>
      </c>
      <c r="C3" s="31" t="s">
        <v>4</v>
      </c>
      <c r="D3" s="7" t="s">
        <v>5</v>
      </c>
      <c r="E3" s="32" t="s">
        <v>6</v>
      </c>
      <c r="F3" s="33" t="s">
        <v>42</v>
      </c>
      <c r="G3" s="34" t="s">
        <v>7</v>
      </c>
      <c r="H3" s="7" t="s">
        <v>8</v>
      </c>
      <c r="I3" s="32" t="s">
        <v>9</v>
      </c>
      <c r="J3" s="35" t="s">
        <v>43</v>
      </c>
      <c r="K3" s="7" t="s">
        <v>10</v>
      </c>
      <c r="L3" s="31" t="s">
        <v>11</v>
      </c>
      <c r="M3" s="7" t="s">
        <v>12</v>
      </c>
      <c r="N3" s="32" t="s">
        <v>13</v>
      </c>
      <c r="O3" s="33" t="s">
        <v>44</v>
      </c>
      <c r="P3" s="34" t="s">
        <v>14</v>
      </c>
      <c r="Q3" s="7" t="s">
        <v>15</v>
      </c>
      <c r="R3" s="32" t="s">
        <v>16</v>
      </c>
      <c r="S3" s="35" t="s">
        <v>45</v>
      </c>
      <c r="T3" s="6" t="s">
        <v>10</v>
      </c>
      <c r="U3" s="31" t="s">
        <v>11</v>
      </c>
      <c r="V3" s="7" t="s">
        <v>12</v>
      </c>
      <c r="W3" s="32" t="s">
        <v>13</v>
      </c>
      <c r="X3" s="33" t="s">
        <v>46</v>
      </c>
      <c r="Y3" s="34" t="s">
        <v>17</v>
      </c>
      <c r="Z3" s="7" t="s">
        <v>15</v>
      </c>
      <c r="AA3" s="32" t="s">
        <v>16</v>
      </c>
      <c r="AB3" s="35" t="s">
        <v>47</v>
      </c>
    </row>
    <row r="4" spans="1:28" s="5" customFormat="1" x14ac:dyDescent="0.25">
      <c r="A4" s="5" t="s">
        <v>18</v>
      </c>
      <c r="B4" s="6">
        <v>1100</v>
      </c>
      <c r="C4" s="7">
        <v>1100</v>
      </c>
      <c r="D4" s="7">
        <v>1100</v>
      </c>
      <c r="E4" s="32">
        <v>1100</v>
      </c>
      <c r="F4" s="7">
        <v>1100</v>
      </c>
      <c r="G4" s="7">
        <v>1100</v>
      </c>
      <c r="H4" s="7">
        <v>1100</v>
      </c>
      <c r="I4" s="32">
        <v>1100</v>
      </c>
      <c r="J4" s="8">
        <v>1100</v>
      </c>
      <c r="K4" s="7">
        <v>2000</v>
      </c>
      <c r="L4" s="7">
        <v>2000</v>
      </c>
      <c r="M4" s="7">
        <v>2000</v>
      </c>
      <c r="N4" s="32">
        <v>2000</v>
      </c>
      <c r="O4" s="7">
        <v>2000</v>
      </c>
      <c r="P4" s="7">
        <v>2000</v>
      </c>
      <c r="Q4" s="7">
        <v>2000</v>
      </c>
      <c r="R4" s="32">
        <v>2000</v>
      </c>
      <c r="S4" s="7">
        <v>2000</v>
      </c>
      <c r="T4" s="6">
        <v>4000</v>
      </c>
      <c r="U4" s="7">
        <v>4000</v>
      </c>
      <c r="V4" s="7">
        <v>4000</v>
      </c>
      <c r="W4" s="32">
        <v>4000</v>
      </c>
      <c r="X4" s="7">
        <v>4000</v>
      </c>
      <c r="Y4" s="7">
        <v>4000</v>
      </c>
      <c r="Z4" s="7">
        <v>4000</v>
      </c>
      <c r="AA4" s="32">
        <v>4000</v>
      </c>
      <c r="AB4" s="8">
        <v>4000</v>
      </c>
    </row>
    <row r="5" spans="1:28" s="5" customFormat="1" x14ac:dyDescent="0.25">
      <c r="A5" s="5" t="s">
        <v>19</v>
      </c>
      <c r="B5" s="6">
        <f t="shared" ref="B5:W5" si="0">B4*12</f>
        <v>13200</v>
      </c>
      <c r="C5" s="7">
        <f t="shared" si="0"/>
        <v>13200</v>
      </c>
      <c r="D5" s="7">
        <f t="shared" si="0"/>
        <v>13200</v>
      </c>
      <c r="E5" s="32">
        <f t="shared" si="0"/>
        <v>13200</v>
      </c>
      <c r="F5" s="7">
        <f t="shared" si="0"/>
        <v>13200</v>
      </c>
      <c r="G5" s="7">
        <f t="shared" si="0"/>
        <v>13200</v>
      </c>
      <c r="H5" s="7">
        <f t="shared" si="0"/>
        <v>13200</v>
      </c>
      <c r="I5" s="32">
        <f t="shared" si="0"/>
        <v>13200</v>
      </c>
      <c r="J5" s="8">
        <f t="shared" si="0"/>
        <v>13200</v>
      </c>
      <c r="K5" s="7">
        <f t="shared" si="0"/>
        <v>24000</v>
      </c>
      <c r="L5" s="7">
        <f t="shared" si="0"/>
        <v>24000</v>
      </c>
      <c r="M5" s="7">
        <f t="shared" si="0"/>
        <v>24000</v>
      </c>
      <c r="N5" s="32">
        <f t="shared" si="0"/>
        <v>24000</v>
      </c>
      <c r="O5" s="7">
        <f t="shared" si="0"/>
        <v>24000</v>
      </c>
      <c r="P5" s="7">
        <f t="shared" si="0"/>
        <v>24000</v>
      </c>
      <c r="Q5" s="7">
        <f t="shared" si="0"/>
        <v>24000</v>
      </c>
      <c r="R5" s="32">
        <f t="shared" si="0"/>
        <v>24000</v>
      </c>
      <c r="S5" s="7">
        <f t="shared" si="0"/>
        <v>24000</v>
      </c>
      <c r="T5" s="6">
        <f t="shared" si="0"/>
        <v>48000</v>
      </c>
      <c r="U5" s="7">
        <f t="shared" si="0"/>
        <v>48000</v>
      </c>
      <c r="V5" s="7">
        <f t="shared" si="0"/>
        <v>48000</v>
      </c>
      <c r="W5" s="32">
        <f t="shared" si="0"/>
        <v>48000</v>
      </c>
      <c r="X5" s="7">
        <f>X4*12</f>
        <v>48000</v>
      </c>
      <c r="Y5" s="7">
        <f t="shared" ref="Y5:AB5" si="1">Y4*12</f>
        <v>48000</v>
      </c>
      <c r="Z5" s="7">
        <f t="shared" si="1"/>
        <v>48000</v>
      </c>
      <c r="AA5" s="32">
        <f t="shared" si="1"/>
        <v>48000</v>
      </c>
      <c r="AB5" s="8">
        <f t="shared" si="1"/>
        <v>48000</v>
      </c>
    </row>
    <row r="6" spans="1:28" x14ac:dyDescent="0.25">
      <c r="A6" t="s">
        <v>20</v>
      </c>
      <c r="B6" s="12"/>
      <c r="C6" s="13">
        <v>1</v>
      </c>
      <c r="D6" s="13"/>
      <c r="E6" s="32"/>
      <c r="F6" s="13"/>
      <c r="G6" s="13">
        <v>2</v>
      </c>
      <c r="H6" s="13"/>
      <c r="I6" s="32">
        <v>2</v>
      </c>
      <c r="J6" s="14">
        <v>2</v>
      </c>
      <c r="K6" s="13">
        <v>1</v>
      </c>
      <c r="L6" s="13">
        <v>1</v>
      </c>
      <c r="M6" s="13">
        <v>1</v>
      </c>
      <c r="N6" s="32">
        <v>1</v>
      </c>
      <c r="O6" s="13">
        <v>1</v>
      </c>
      <c r="P6" s="13">
        <v>2</v>
      </c>
      <c r="Q6" s="13"/>
      <c r="R6" s="32">
        <v>2</v>
      </c>
      <c r="S6" s="13">
        <v>2</v>
      </c>
      <c r="T6" s="12"/>
      <c r="U6" s="13"/>
      <c r="V6" s="13"/>
      <c r="W6" s="32"/>
      <c r="X6" s="13"/>
      <c r="Y6" s="13">
        <v>2</v>
      </c>
      <c r="Z6" s="13">
        <v>2</v>
      </c>
      <c r="AA6" s="32">
        <v>2</v>
      </c>
      <c r="AB6" s="14">
        <v>2</v>
      </c>
    </row>
    <row r="7" spans="1:28" x14ac:dyDescent="0.25">
      <c r="A7" t="s">
        <v>21</v>
      </c>
      <c r="B7" s="12"/>
      <c r="C7" s="13" t="s">
        <v>22</v>
      </c>
      <c r="D7" s="13">
        <v>156</v>
      </c>
      <c r="E7" s="32">
        <v>453</v>
      </c>
      <c r="F7" s="13">
        <v>453</v>
      </c>
      <c r="G7" s="13" t="s">
        <v>22</v>
      </c>
      <c r="H7" s="13">
        <v>156</v>
      </c>
      <c r="I7" s="32">
        <v>386</v>
      </c>
      <c r="J7" s="14">
        <v>386</v>
      </c>
      <c r="K7" s="13"/>
      <c r="L7" s="13" t="s">
        <v>22</v>
      </c>
      <c r="M7" s="13">
        <v>156</v>
      </c>
      <c r="N7" s="32">
        <v>453</v>
      </c>
      <c r="O7" s="13">
        <v>453</v>
      </c>
      <c r="P7" s="13" t="s">
        <v>22</v>
      </c>
      <c r="Q7" s="13">
        <v>156</v>
      </c>
      <c r="R7" s="32">
        <v>386</v>
      </c>
      <c r="S7" s="13">
        <v>386</v>
      </c>
      <c r="T7" s="12"/>
      <c r="U7" s="13"/>
      <c r="V7" s="13">
        <v>156</v>
      </c>
      <c r="W7" s="32">
        <v>453</v>
      </c>
      <c r="X7" s="13">
        <v>453</v>
      </c>
      <c r="Y7" s="13"/>
      <c r="Z7" s="13">
        <v>156</v>
      </c>
      <c r="AA7" s="32">
        <v>386</v>
      </c>
      <c r="AB7" s="14">
        <v>386</v>
      </c>
    </row>
    <row r="8" spans="1:28" x14ac:dyDescent="0.25">
      <c r="A8" t="s">
        <v>23</v>
      </c>
      <c r="B8" s="12"/>
      <c r="C8" s="13"/>
      <c r="D8" s="13"/>
      <c r="E8" s="32"/>
      <c r="F8" s="13"/>
      <c r="G8" s="13"/>
      <c r="H8" s="13">
        <v>156</v>
      </c>
      <c r="I8" s="32">
        <v>386</v>
      </c>
      <c r="J8" s="14">
        <v>386</v>
      </c>
      <c r="K8" s="13"/>
      <c r="L8" s="13"/>
      <c r="M8" s="13"/>
      <c r="N8" s="32"/>
      <c r="O8" s="13"/>
      <c r="P8" s="13"/>
      <c r="Q8" s="13">
        <v>156</v>
      </c>
      <c r="R8" s="32">
        <v>386</v>
      </c>
      <c r="S8" s="13">
        <v>386</v>
      </c>
      <c r="T8" s="12"/>
      <c r="U8" s="13"/>
      <c r="V8" s="13"/>
      <c r="W8" s="32"/>
      <c r="X8" s="13"/>
      <c r="Y8" s="13"/>
      <c r="Z8" s="13">
        <v>156</v>
      </c>
      <c r="AA8" s="32">
        <v>386</v>
      </c>
      <c r="AB8" s="14">
        <v>386</v>
      </c>
    </row>
    <row r="9" spans="1:28" x14ac:dyDescent="0.25">
      <c r="A9" t="s">
        <v>24</v>
      </c>
      <c r="B9" s="12">
        <f t="shared" ref="B9:Z9" si="2">SUM(B7:B8)*12</f>
        <v>0</v>
      </c>
      <c r="C9" s="13">
        <f t="shared" si="2"/>
        <v>0</v>
      </c>
      <c r="D9" s="13">
        <f t="shared" si="2"/>
        <v>1872</v>
      </c>
      <c r="E9" s="36">
        <f t="shared" si="2"/>
        <v>5436</v>
      </c>
      <c r="F9" s="37">
        <f t="shared" si="2"/>
        <v>5436</v>
      </c>
      <c r="G9" s="13">
        <f t="shared" si="2"/>
        <v>0</v>
      </c>
      <c r="H9" s="13">
        <f t="shared" si="2"/>
        <v>3744</v>
      </c>
      <c r="I9" s="36">
        <f t="shared" si="2"/>
        <v>9264</v>
      </c>
      <c r="J9" s="38">
        <f t="shared" si="2"/>
        <v>9264</v>
      </c>
      <c r="K9" s="13">
        <f t="shared" si="2"/>
        <v>0</v>
      </c>
      <c r="L9" s="13">
        <f t="shared" si="2"/>
        <v>0</v>
      </c>
      <c r="M9" s="13">
        <f t="shared" si="2"/>
        <v>1872</v>
      </c>
      <c r="N9" s="36">
        <f t="shared" si="2"/>
        <v>5436</v>
      </c>
      <c r="O9" s="37">
        <f t="shared" si="2"/>
        <v>5436</v>
      </c>
      <c r="P9" s="13">
        <v>0</v>
      </c>
      <c r="Q9" s="13"/>
      <c r="R9" s="36">
        <f t="shared" ref="R9:V9" si="3">SUM(R7:R8)*12</f>
        <v>9264</v>
      </c>
      <c r="S9" s="37">
        <f t="shared" si="3"/>
        <v>9264</v>
      </c>
      <c r="T9" s="12">
        <f t="shared" si="3"/>
        <v>0</v>
      </c>
      <c r="U9" s="13">
        <f t="shared" si="3"/>
        <v>0</v>
      </c>
      <c r="V9" s="13">
        <f t="shared" si="3"/>
        <v>1872</v>
      </c>
      <c r="W9" s="36">
        <f>SUM(W7:W8)*12</f>
        <v>5436</v>
      </c>
      <c r="X9" s="37">
        <f t="shared" ref="X9" si="4">SUM(X7:X8)*12</f>
        <v>5436</v>
      </c>
      <c r="Y9" s="37">
        <f t="shared" si="2"/>
        <v>0</v>
      </c>
      <c r="Z9" s="37">
        <f t="shared" si="2"/>
        <v>3744</v>
      </c>
      <c r="AA9" s="36">
        <f>SUM(AA7:AA8)*12</f>
        <v>9264</v>
      </c>
      <c r="AB9" s="14">
        <f>SUM(AB7:AB8)*12</f>
        <v>9264</v>
      </c>
    </row>
    <row r="10" spans="1:28" x14ac:dyDescent="0.25">
      <c r="A10" t="s">
        <v>48</v>
      </c>
      <c r="B10" s="12"/>
      <c r="C10" s="13"/>
      <c r="D10" s="13"/>
      <c r="E10" s="32"/>
      <c r="F10" s="13">
        <f>F9-4000</f>
        <v>1436</v>
      </c>
      <c r="G10" s="13"/>
      <c r="H10" s="13"/>
      <c r="I10" s="32"/>
      <c r="J10" s="14">
        <f>J9-8000</f>
        <v>1264</v>
      </c>
      <c r="K10" s="13"/>
      <c r="L10" s="13"/>
      <c r="M10" s="13"/>
      <c r="N10" s="32"/>
      <c r="O10" s="13">
        <f>O9-4000</f>
        <v>1436</v>
      </c>
      <c r="P10" s="13"/>
      <c r="Q10" s="13"/>
      <c r="R10" s="36"/>
      <c r="S10" s="37">
        <f>S9-8000</f>
        <v>1264</v>
      </c>
      <c r="T10" s="12"/>
      <c r="U10" s="13"/>
      <c r="V10" s="13"/>
      <c r="W10" s="32"/>
      <c r="X10" s="13">
        <f>X9-4000</f>
        <v>1436</v>
      </c>
      <c r="Y10" s="13"/>
      <c r="Z10" s="13"/>
      <c r="AA10" s="32"/>
      <c r="AB10" s="14">
        <f>AB9-8000</f>
        <v>1264</v>
      </c>
    </row>
    <row r="11" spans="1:28" s="5" customFormat="1" x14ac:dyDescent="0.25">
      <c r="A11" s="15" t="s">
        <v>25</v>
      </c>
      <c r="B11" s="39">
        <v>1</v>
      </c>
      <c r="C11" s="40">
        <v>2</v>
      </c>
      <c r="D11" s="40">
        <v>2</v>
      </c>
      <c r="E11" s="41">
        <v>2</v>
      </c>
      <c r="F11" s="40">
        <v>2</v>
      </c>
      <c r="G11" s="40">
        <v>2.5</v>
      </c>
      <c r="H11" s="40">
        <v>2.5</v>
      </c>
      <c r="I11" s="41">
        <v>2.5</v>
      </c>
      <c r="J11" s="42">
        <v>2.5</v>
      </c>
      <c r="K11" s="15">
        <v>1</v>
      </c>
      <c r="L11" s="15">
        <v>2</v>
      </c>
      <c r="M11" s="15">
        <v>2</v>
      </c>
      <c r="N11" s="43">
        <v>2</v>
      </c>
      <c r="O11" s="15">
        <v>2</v>
      </c>
      <c r="P11" s="15">
        <v>2.5</v>
      </c>
      <c r="Q11" s="15">
        <v>2.5</v>
      </c>
      <c r="R11" s="43">
        <v>2.5</v>
      </c>
      <c r="S11" s="15">
        <v>2.5</v>
      </c>
      <c r="T11" s="39">
        <v>1</v>
      </c>
      <c r="U11" s="40">
        <v>2</v>
      </c>
      <c r="V11" s="40">
        <v>2</v>
      </c>
      <c r="W11" s="41">
        <v>2</v>
      </c>
      <c r="X11" s="40">
        <v>2</v>
      </c>
      <c r="Y11" s="40">
        <v>2.5</v>
      </c>
      <c r="Z11" s="40">
        <v>2.5</v>
      </c>
      <c r="AA11" s="41">
        <v>2.5</v>
      </c>
      <c r="AB11" s="42"/>
    </row>
    <row r="12" spans="1:28" s="5" customFormat="1" x14ac:dyDescent="0.25">
      <c r="A12" s="16" t="s">
        <v>26</v>
      </c>
      <c r="B12" s="44">
        <v>11880</v>
      </c>
      <c r="C12" s="45">
        <v>11880</v>
      </c>
      <c r="D12" s="45">
        <v>13302</v>
      </c>
      <c r="E12" s="46">
        <v>16772</v>
      </c>
      <c r="F12" s="45">
        <v>13172</v>
      </c>
      <c r="G12" s="45">
        <v>11880</v>
      </c>
      <c r="H12" s="45">
        <v>15174</v>
      </c>
      <c r="I12" s="46">
        <v>20218</v>
      </c>
      <c r="J12" s="47">
        <v>13018</v>
      </c>
      <c r="K12" s="16">
        <v>21600</v>
      </c>
      <c r="L12" s="16">
        <v>21600</v>
      </c>
      <c r="M12" s="16">
        <v>23022</v>
      </c>
      <c r="N12" s="48">
        <v>26492</v>
      </c>
      <c r="O12" s="16">
        <v>22892</v>
      </c>
      <c r="P12" s="16">
        <v>21600</v>
      </c>
      <c r="Q12" s="16">
        <v>24894</v>
      </c>
      <c r="R12" s="48">
        <v>29938</v>
      </c>
      <c r="S12" s="16">
        <v>22738</v>
      </c>
      <c r="T12" s="44">
        <v>43200</v>
      </c>
      <c r="U12" s="45">
        <v>43200</v>
      </c>
      <c r="V12" s="45">
        <v>44622</v>
      </c>
      <c r="W12" s="46">
        <v>48092</v>
      </c>
      <c r="X12" s="45">
        <v>44492</v>
      </c>
      <c r="Y12" s="45">
        <v>43200</v>
      </c>
      <c r="Z12" s="45">
        <v>46494</v>
      </c>
      <c r="AA12" s="46">
        <v>51538</v>
      </c>
      <c r="AB12" s="47">
        <v>44338</v>
      </c>
    </row>
    <row r="13" spans="1:28" s="5" customFormat="1" x14ac:dyDescent="0.25">
      <c r="A13" s="15" t="s">
        <v>27</v>
      </c>
      <c r="B13" s="39">
        <v>42</v>
      </c>
      <c r="C13" s="40">
        <v>0</v>
      </c>
      <c r="D13" s="40">
        <v>0</v>
      </c>
      <c r="E13" s="41">
        <v>0</v>
      </c>
      <c r="F13" s="40">
        <v>0</v>
      </c>
      <c r="G13" s="40">
        <v>0</v>
      </c>
      <c r="H13" s="40">
        <v>0</v>
      </c>
      <c r="I13" s="41">
        <v>0</v>
      </c>
      <c r="J13" s="42">
        <v>0</v>
      </c>
      <c r="K13" s="15">
        <v>1111</v>
      </c>
      <c r="L13" s="15">
        <v>0</v>
      </c>
      <c r="M13" s="15">
        <v>3</v>
      </c>
      <c r="N13" s="43">
        <v>385</v>
      </c>
      <c r="O13" s="15">
        <v>0</v>
      </c>
      <c r="P13" s="15">
        <v>0</v>
      </c>
      <c r="Q13" s="15">
        <v>0</v>
      </c>
      <c r="R13" s="43">
        <v>132</v>
      </c>
      <c r="S13" s="15">
        <v>0</v>
      </c>
      <c r="T13" s="39">
        <v>6125</v>
      </c>
      <c r="U13" s="40">
        <v>2223</v>
      </c>
      <c r="V13" s="40">
        <v>2379</v>
      </c>
      <c r="W13" s="41">
        <v>3369</v>
      </c>
      <c r="X13" s="40">
        <v>2365</v>
      </c>
      <c r="Y13" s="40">
        <v>1590</v>
      </c>
      <c r="Z13" s="40">
        <v>1953</v>
      </c>
      <c r="AA13" s="41">
        <v>2612</v>
      </c>
      <c r="AB13" s="42">
        <v>1716</v>
      </c>
    </row>
    <row r="14" spans="1:28" s="5" customFormat="1" x14ac:dyDescent="0.25">
      <c r="A14" t="s">
        <v>28</v>
      </c>
      <c r="B14" s="12">
        <v>42</v>
      </c>
      <c r="C14" s="13">
        <v>0</v>
      </c>
      <c r="D14" s="13"/>
      <c r="E14" s="32"/>
      <c r="F14" s="13"/>
      <c r="G14" s="13">
        <v>0</v>
      </c>
      <c r="H14" s="13"/>
      <c r="I14" s="32"/>
      <c r="J14" s="14"/>
      <c r="K14">
        <v>386</v>
      </c>
      <c r="L14"/>
      <c r="M14">
        <v>3</v>
      </c>
      <c r="N14" s="49">
        <v>385</v>
      </c>
      <c r="O14"/>
      <c r="P14"/>
      <c r="Q14"/>
      <c r="R14" s="49">
        <v>132</v>
      </c>
      <c r="S14">
        <v>0</v>
      </c>
      <c r="T14" s="12"/>
      <c r="U14" s="13"/>
      <c r="V14" s="13"/>
      <c r="W14" s="32"/>
      <c r="X14" s="13"/>
      <c r="Y14" s="13">
        <v>170</v>
      </c>
      <c r="Z14" s="13">
        <v>5</v>
      </c>
      <c r="AA14" s="32"/>
      <c r="AB14" s="14">
        <v>113</v>
      </c>
    </row>
    <row r="15" spans="1:28" s="5" customFormat="1" x14ac:dyDescent="0.25">
      <c r="A15" s="15" t="s">
        <v>29</v>
      </c>
      <c r="B15" s="39">
        <f t="shared" ref="B15:G15" si="5">B13-B14</f>
        <v>0</v>
      </c>
      <c r="C15" s="40">
        <f t="shared" si="5"/>
        <v>0</v>
      </c>
      <c r="D15" s="40">
        <f t="shared" si="5"/>
        <v>0</v>
      </c>
      <c r="E15" s="41">
        <f t="shared" si="5"/>
        <v>0</v>
      </c>
      <c r="F15" s="40">
        <f t="shared" si="5"/>
        <v>0</v>
      </c>
      <c r="G15" s="40">
        <f t="shared" si="5"/>
        <v>0</v>
      </c>
      <c r="H15" s="40">
        <v>0</v>
      </c>
      <c r="I15" s="41">
        <f t="shared" ref="I15:O15" si="6">I13-I14</f>
        <v>0</v>
      </c>
      <c r="J15" s="42">
        <f t="shared" si="6"/>
        <v>0</v>
      </c>
      <c r="K15" s="15">
        <f t="shared" si="6"/>
        <v>725</v>
      </c>
      <c r="L15" s="15">
        <f t="shared" si="6"/>
        <v>0</v>
      </c>
      <c r="M15" s="15">
        <f t="shared" si="6"/>
        <v>0</v>
      </c>
      <c r="N15" s="43">
        <f t="shared" si="6"/>
        <v>0</v>
      </c>
      <c r="O15" s="15">
        <f t="shared" si="6"/>
        <v>0</v>
      </c>
      <c r="P15" s="15">
        <v>0</v>
      </c>
      <c r="Q15" s="15">
        <v>0</v>
      </c>
      <c r="R15" s="43">
        <f t="shared" ref="R15:T15" si="7">R13-R14</f>
        <v>0</v>
      </c>
      <c r="S15" s="15">
        <f t="shared" si="7"/>
        <v>0</v>
      </c>
      <c r="T15" s="39">
        <f t="shared" si="7"/>
        <v>6125</v>
      </c>
      <c r="U15" s="40">
        <v>2223</v>
      </c>
      <c r="V15" s="40">
        <f t="shared" ref="V15:Z15" si="8">V13-V14</f>
        <v>2379</v>
      </c>
      <c r="W15" s="41">
        <f>W13-W14</f>
        <v>3369</v>
      </c>
      <c r="X15" s="40">
        <f t="shared" ref="X15" si="9">X13-X14</f>
        <v>2365</v>
      </c>
      <c r="Y15" s="40">
        <f t="shared" si="8"/>
        <v>1420</v>
      </c>
      <c r="Z15" s="40">
        <f t="shared" si="8"/>
        <v>1948</v>
      </c>
      <c r="AA15" s="41">
        <f>AA13-AA14</f>
        <v>2612</v>
      </c>
      <c r="AB15" s="42">
        <f>AB13-AB14</f>
        <v>1603</v>
      </c>
    </row>
    <row r="16" spans="1:28" x14ac:dyDescent="0.25">
      <c r="A16" t="s">
        <v>30</v>
      </c>
      <c r="B16" s="12">
        <v>11</v>
      </c>
      <c r="C16" s="13">
        <v>0</v>
      </c>
      <c r="D16" s="13">
        <v>0</v>
      </c>
      <c r="E16" s="32"/>
      <c r="F16" s="13"/>
      <c r="G16" s="13">
        <v>0</v>
      </c>
      <c r="H16" s="13">
        <v>0</v>
      </c>
      <c r="I16" s="32">
        <v>0</v>
      </c>
      <c r="J16" s="14">
        <v>0</v>
      </c>
      <c r="K16" s="50">
        <v>11</v>
      </c>
      <c r="L16" s="50">
        <v>0</v>
      </c>
      <c r="M16" s="50">
        <v>0</v>
      </c>
      <c r="N16" s="51">
        <v>11</v>
      </c>
      <c r="O16" s="50">
        <v>11</v>
      </c>
      <c r="P16" s="50">
        <v>0</v>
      </c>
      <c r="Q16" s="50">
        <v>0</v>
      </c>
      <c r="R16" s="51">
        <v>11</v>
      </c>
      <c r="S16" s="50">
        <v>0</v>
      </c>
      <c r="T16" s="52">
        <v>3</v>
      </c>
      <c r="U16" s="50">
        <v>11</v>
      </c>
      <c r="V16" s="50">
        <v>11</v>
      </c>
      <c r="W16" s="51">
        <v>3</v>
      </c>
      <c r="X16" s="50">
        <v>11</v>
      </c>
      <c r="Y16" s="50">
        <v>11</v>
      </c>
      <c r="Z16" s="50">
        <v>11</v>
      </c>
      <c r="AA16" s="51">
        <v>3</v>
      </c>
      <c r="AB16" s="18">
        <v>0.11</v>
      </c>
    </row>
    <row r="17" spans="1:28" ht="30" x14ac:dyDescent="0.25">
      <c r="A17" t="s">
        <v>31</v>
      </c>
      <c r="B17" s="12">
        <v>0</v>
      </c>
      <c r="C17" s="13">
        <v>0</v>
      </c>
      <c r="D17" s="13">
        <v>0</v>
      </c>
      <c r="E17" s="32">
        <v>0</v>
      </c>
      <c r="F17" s="13">
        <v>0</v>
      </c>
      <c r="G17" s="13">
        <v>0</v>
      </c>
      <c r="H17" s="13">
        <v>0</v>
      </c>
      <c r="I17" s="32">
        <v>0</v>
      </c>
      <c r="J17" s="14">
        <v>0</v>
      </c>
      <c r="K17" s="50">
        <v>3</v>
      </c>
      <c r="L17" s="50">
        <v>0</v>
      </c>
      <c r="M17" s="50">
        <v>0</v>
      </c>
      <c r="N17" s="51">
        <v>0</v>
      </c>
      <c r="O17" s="50">
        <v>0</v>
      </c>
      <c r="P17" s="50">
        <v>0</v>
      </c>
      <c r="Q17" s="50">
        <v>0</v>
      </c>
      <c r="R17" s="51">
        <v>0</v>
      </c>
      <c r="S17" s="50">
        <v>0</v>
      </c>
      <c r="T17" s="52">
        <v>12.8</v>
      </c>
      <c r="U17" s="19">
        <v>4.5999999999999999E-2</v>
      </c>
      <c r="V17" s="20" t="s">
        <v>32</v>
      </c>
      <c r="W17" s="53" t="s">
        <v>33</v>
      </c>
      <c r="X17" s="20">
        <v>4.8</v>
      </c>
      <c r="Y17" s="17">
        <v>0.03</v>
      </c>
      <c r="Z17" s="20" t="s">
        <v>34</v>
      </c>
      <c r="AA17" s="53" t="s">
        <v>35</v>
      </c>
      <c r="AB17" s="21">
        <v>3.3</v>
      </c>
    </row>
    <row r="18" spans="1:28" x14ac:dyDescent="0.25">
      <c r="B18" s="12"/>
      <c r="C18" s="13"/>
      <c r="D18" s="13"/>
      <c r="E18" s="32"/>
      <c r="F18" s="13"/>
      <c r="G18" s="13"/>
      <c r="H18" s="13"/>
      <c r="I18" s="32"/>
      <c r="J18" s="14"/>
      <c r="K18" s="13"/>
      <c r="L18" s="13"/>
      <c r="M18" s="13"/>
      <c r="N18" s="32"/>
      <c r="O18" s="13"/>
      <c r="P18" s="13"/>
      <c r="Q18" s="13"/>
      <c r="R18" s="32"/>
      <c r="S18" s="13"/>
      <c r="T18" s="12"/>
      <c r="U18" s="13"/>
      <c r="V18" s="13"/>
      <c r="W18" s="32"/>
      <c r="X18" s="13"/>
      <c r="Y18" s="13"/>
      <c r="Z18" s="13"/>
      <c r="AA18" s="32"/>
      <c r="AB18" s="14"/>
    </row>
    <row r="19" spans="1:28" x14ac:dyDescent="0.25">
      <c r="B19" s="12"/>
      <c r="C19" s="13"/>
      <c r="D19" s="13"/>
      <c r="E19" s="32"/>
      <c r="F19" s="13"/>
      <c r="G19" s="13"/>
      <c r="H19" s="13"/>
      <c r="I19" s="32"/>
      <c r="J19" s="14"/>
      <c r="K19" s="13"/>
      <c r="L19" s="13"/>
      <c r="M19" s="13"/>
      <c r="N19" s="32"/>
      <c r="O19" s="13"/>
      <c r="P19" s="13"/>
      <c r="Q19" s="13"/>
      <c r="R19" s="32"/>
      <c r="S19" s="13"/>
      <c r="T19" s="12"/>
      <c r="U19" s="13"/>
      <c r="V19" s="13"/>
      <c r="W19" s="32"/>
      <c r="X19" s="13"/>
      <c r="Y19" s="13"/>
      <c r="Z19" s="13"/>
      <c r="AA19" s="32"/>
      <c r="AB19" s="14"/>
    </row>
    <row r="20" spans="1:28" ht="15.75" thickBot="1" x14ac:dyDescent="0.3">
      <c r="A20" t="s">
        <v>36</v>
      </c>
      <c r="B20" s="24"/>
      <c r="C20" s="22" t="s">
        <v>37</v>
      </c>
      <c r="D20" s="22">
        <f>D15-C15</f>
        <v>0</v>
      </c>
      <c r="E20" s="54">
        <f>E15-F15</f>
        <v>0</v>
      </c>
      <c r="F20" s="22"/>
      <c r="G20" s="22" t="s">
        <v>37</v>
      </c>
      <c r="H20" s="22">
        <f>H15-G15</f>
        <v>0</v>
      </c>
      <c r="I20" s="54">
        <f>I15-J15</f>
        <v>0</v>
      </c>
      <c r="J20" s="23"/>
      <c r="K20" s="22"/>
      <c r="L20" s="22" t="s">
        <v>37</v>
      </c>
      <c r="M20" s="22">
        <f>M15-L15</f>
        <v>0</v>
      </c>
      <c r="N20" s="54">
        <f>N15-O15</f>
        <v>0</v>
      </c>
      <c r="O20" s="22"/>
      <c r="P20" s="22" t="s">
        <v>37</v>
      </c>
      <c r="Q20" s="22">
        <f>Q15-P15</f>
        <v>0</v>
      </c>
      <c r="R20" s="54">
        <f>R15-S15</f>
        <v>0</v>
      </c>
      <c r="S20" s="22"/>
      <c r="T20" s="24"/>
      <c r="U20" s="22" t="s">
        <v>37</v>
      </c>
      <c r="V20" s="22">
        <f>V15-U15</f>
        <v>156</v>
      </c>
      <c r="W20" s="54">
        <f>W15-X15</f>
        <v>1004</v>
      </c>
      <c r="X20" s="22"/>
      <c r="Y20" s="22" t="s">
        <v>37</v>
      </c>
      <c r="Z20" s="22">
        <f>Z15-Y15</f>
        <v>528</v>
      </c>
      <c r="AA20" s="54">
        <f>AA15-AB15</f>
        <v>1009</v>
      </c>
      <c r="AB20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33" sqref="Q33"/>
    </sheetView>
  </sheetViews>
  <sheetFormatPr baseColWidth="10" defaultRowHeight="15" x14ac:dyDescent="0.25"/>
  <cols>
    <col min="1" max="1" width="26.5703125" bestFit="1" customWidth="1"/>
    <col min="2" max="2" width="13.7109375" bestFit="1" customWidth="1"/>
    <col min="3" max="4" width="13.7109375" customWidth="1"/>
  </cols>
  <sheetData>
    <row r="1" spans="1:10" x14ac:dyDescent="0.25"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t="s">
        <v>0</v>
      </c>
      <c r="B2" s="5" t="s">
        <v>38</v>
      </c>
      <c r="C2" s="5" t="s">
        <v>38</v>
      </c>
      <c r="D2" s="5" t="s">
        <v>38</v>
      </c>
      <c r="E2" s="26">
        <v>2000</v>
      </c>
      <c r="F2" s="26">
        <v>2000</v>
      </c>
      <c r="G2" s="26">
        <v>2000</v>
      </c>
      <c r="H2" s="26">
        <v>4000</v>
      </c>
      <c r="I2" s="26">
        <v>4000</v>
      </c>
      <c r="J2" s="26">
        <v>4000</v>
      </c>
    </row>
    <row r="3" spans="1:10" x14ac:dyDescent="0.25">
      <c r="A3" t="s">
        <v>2</v>
      </c>
      <c r="B3" s="5" t="s">
        <v>3</v>
      </c>
      <c r="C3" s="5" t="s">
        <v>39</v>
      </c>
      <c r="D3" s="5" t="s">
        <v>40</v>
      </c>
      <c r="E3" s="5" t="s">
        <v>10</v>
      </c>
      <c r="F3" s="5" t="s">
        <v>12</v>
      </c>
      <c r="G3" s="5" t="s">
        <v>15</v>
      </c>
      <c r="H3" s="5" t="s">
        <v>10</v>
      </c>
      <c r="I3" s="5" t="s">
        <v>13</v>
      </c>
      <c r="J3" s="5" t="s">
        <v>16</v>
      </c>
    </row>
    <row r="4" spans="1:10" x14ac:dyDescent="0.25">
      <c r="A4" t="s">
        <v>18</v>
      </c>
      <c r="B4" s="5">
        <v>1426</v>
      </c>
      <c r="C4" s="5">
        <v>1426</v>
      </c>
      <c r="D4" s="5">
        <v>1426</v>
      </c>
      <c r="E4" s="5">
        <v>2000</v>
      </c>
      <c r="F4" s="5">
        <v>2000</v>
      </c>
      <c r="G4" s="5">
        <v>2000</v>
      </c>
      <c r="H4" s="5">
        <v>4000</v>
      </c>
      <c r="I4" s="5">
        <v>4000</v>
      </c>
      <c r="J4" s="5">
        <v>4000</v>
      </c>
    </row>
    <row r="5" spans="1:10" x14ac:dyDescent="0.25">
      <c r="A5" t="s">
        <v>19</v>
      </c>
      <c r="B5" s="5">
        <f t="shared" ref="B5:J5" si="0">B4*12</f>
        <v>17112</v>
      </c>
      <c r="C5" s="5">
        <f t="shared" si="0"/>
        <v>17112</v>
      </c>
      <c r="D5" s="5">
        <f t="shared" si="0"/>
        <v>17112</v>
      </c>
      <c r="E5" s="5">
        <f t="shared" si="0"/>
        <v>24000</v>
      </c>
      <c r="F5" s="5">
        <f t="shared" si="0"/>
        <v>24000</v>
      </c>
      <c r="G5" s="5">
        <f t="shared" si="0"/>
        <v>24000</v>
      </c>
      <c r="H5" s="5">
        <f t="shared" si="0"/>
        <v>48000</v>
      </c>
      <c r="I5" s="5">
        <f t="shared" si="0"/>
        <v>48000</v>
      </c>
      <c r="J5" s="5">
        <f t="shared" si="0"/>
        <v>48000</v>
      </c>
    </row>
    <row r="6" spans="1:10" x14ac:dyDescent="0.25">
      <c r="A6" t="s">
        <v>20</v>
      </c>
      <c r="C6">
        <v>1</v>
      </c>
      <c r="D6">
        <v>2</v>
      </c>
      <c r="F6">
        <v>1</v>
      </c>
      <c r="G6">
        <v>2</v>
      </c>
      <c r="I6">
        <v>1</v>
      </c>
      <c r="J6">
        <v>2</v>
      </c>
    </row>
    <row r="7" spans="1:10" x14ac:dyDescent="0.25">
      <c r="A7" t="s">
        <v>21</v>
      </c>
      <c r="C7">
        <v>105</v>
      </c>
      <c r="D7">
        <v>90</v>
      </c>
      <c r="F7">
        <v>156</v>
      </c>
      <c r="G7">
        <v>156</v>
      </c>
      <c r="I7">
        <v>453</v>
      </c>
      <c r="J7">
        <v>386</v>
      </c>
    </row>
    <row r="8" spans="1:10" x14ac:dyDescent="0.25">
      <c r="A8" t="s">
        <v>23</v>
      </c>
      <c r="D8">
        <v>90</v>
      </c>
      <c r="G8">
        <v>156</v>
      </c>
      <c r="J8">
        <v>386</v>
      </c>
    </row>
    <row r="9" spans="1:10" x14ac:dyDescent="0.25">
      <c r="A9" t="s">
        <v>24</v>
      </c>
      <c r="B9">
        <f t="shared" ref="B9:J9" si="1">SUM(B7:B8)*12</f>
        <v>0</v>
      </c>
      <c r="C9">
        <f t="shared" si="1"/>
        <v>1260</v>
      </c>
      <c r="D9">
        <f t="shared" si="1"/>
        <v>2160</v>
      </c>
      <c r="E9">
        <f t="shared" si="1"/>
        <v>0</v>
      </c>
      <c r="F9">
        <f t="shared" si="1"/>
        <v>1872</v>
      </c>
      <c r="G9">
        <f t="shared" si="1"/>
        <v>3744</v>
      </c>
      <c r="H9">
        <f t="shared" si="1"/>
        <v>0</v>
      </c>
      <c r="I9">
        <f t="shared" si="1"/>
        <v>5436</v>
      </c>
      <c r="J9">
        <f t="shared" si="1"/>
        <v>9264</v>
      </c>
    </row>
    <row r="11" spans="1:10" s="5" customFormat="1" x14ac:dyDescent="0.25">
      <c r="A11" s="15" t="s">
        <v>25</v>
      </c>
      <c r="B11" s="15">
        <v>1</v>
      </c>
      <c r="C11" s="15">
        <v>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>
        <v>1</v>
      </c>
    </row>
    <row r="12" spans="1:10" s="5" customFormat="1" x14ac:dyDescent="0.25">
      <c r="A12" s="16" t="s">
        <v>26</v>
      </c>
      <c r="B12" s="16">
        <v>11880</v>
      </c>
      <c r="C12" s="16">
        <v>14141</v>
      </c>
      <c r="D12" s="16">
        <v>13141</v>
      </c>
      <c r="E12" s="16">
        <v>21600</v>
      </c>
      <c r="F12" s="16">
        <v>19728</v>
      </c>
      <c r="G12" s="16">
        <v>17856</v>
      </c>
      <c r="H12" s="16">
        <v>43200</v>
      </c>
      <c r="I12" s="16">
        <v>37764</v>
      </c>
      <c r="J12" s="16">
        <v>33936</v>
      </c>
    </row>
    <row r="13" spans="1:10" s="5" customFormat="1" x14ac:dyDescent="0.25">
      <c r="A13" s="15" t="s">
        <v>27</v>
      </c>
      <c r="B13" s="15">
        <v>42</v>
      </c>
      <c r="C13" s="15">
        <v>291</v>
      </c>
      <c r="D13" s="15">
        <v>192</v>
      </c>
      <c r="E13" s="15">
        <v>1111</v>
      </c>
      <c r="F13" s="15">
        <v>905</v>
      </c>
      <c r="G13" s="15">
        <v>699</v>
      </c>
      <c r="H13" s="15">
        <v>6125</v>
      </c>
      <c r="I13" s="15">
        <v>4495</v>
      </c>
      <c r="J13" s="15">
        <v>3346</v>
      </c>
    </row>
    <row r="14" spans="1:10" s="5" customFormat="1" x14ac:dyDescent="0.25">
      <c r="A14" t="s">
        <v>28</v>
      </c>
      <c r="B14">
        <v>42</v>
      </c>
      <c r="C14">
        <v>291</v>
      </c>
      <c r="D14">
        <v>192</v>
      </c>
      <c r="E14">
        <v>386</v>
      </c>
      <c r="F14">
        <v>479</v>
      </c>
      <c r="G14">
        <v>573</v>
      </c>
      <c r="H14"/>
      <c r="I14"/>
      <c r="J14"/>
    </row>
    <row r="15" spans="1:10" s="5" customFormat="1" x14ac:dyDescent="0.25">
      <c r="A15" s="15" t="s">
        <v>29</v>
      </c>
      <c r="B15" s="15">
        <f t="shared" ref="B15:J15" si="2">B13-B14</f>
        <v>0</v>
      </c>
      <c r="C15" s="15">
        <f t="shared" si="2"/>
        <v>0</v>
      </c>
      <c r="D15" s="15">
        <f t="shared" si="2"/>
        <v>0</v>
      </c>
      <c r="E15" s="15">
        <f t="shared" si="2"/>
        <v>725</v>
      </c>
      <c r="F15" s="15">
        <f t="shared" si="2"/>
        <v>426</v>
      </c>
      <c r="G15" s="15">
        <f t="shared" si="2"/>
        <v>126</v>
      </c>
      <c r="H15" s="15">
        <f t="shared" si="2"/>
        <v>6125</v>
      </c>
      <c r="I15" s="15">
        <f t="shared" si="2"/>
        <v>4495</v>
      </c>
      <c r="J15" s="15">
        <f t="shared" si="2"/>
        <v>3346</v>
      </c>
    </row>
    <row r="16" spans="1:10" x14ac:dyDescent="0.25">
      <c r="A16" s="5" t="s">
        <v>30</v>
      </c>
      <c r="B16" s="5">
        <v>11</v>
      </c>
      <c r="C16" s="5">
        <v>11</v>
      </c>
      <c r="D16" s="5">
        <v>11</v>
      </c>
      <c r="E16" s="5">
        <v>11</v>
      </c>
      <c r="F16" s="5">
        <v>11</v>
      </c>
      <c r="G16" s="5">
        <v>11</v>
      </c>
      <c r="H16" s="5">
        <v>30</v>
      </c>
      <c r="I16" s="5">
        <v>30</v>
      </c>
      <c r="J16" s="5">
        <v>30</v>
      </c>
    </row>
    <row r="17" spans="1:10" x14ac:dyDescent="0.25">
      <c r="A17" t="s">
        <v>31</v>
      </c>
      <c r="B17">
        <v>0</v>
      </c>
      <c r="C17">
        <v>0</v>
      </c>
      <c r="D17">
        <v>0</v>
      </c>
      <c r="E17" s="27">
        <v>0.03</v>
      </c>
      <c r="F17" s="27">
        <v>1.7999999999999999E-2</v>
      </c>
      <c r="G17" s="27">
        <v>5.0000000000000001E-3</v>
      </c>
      <c r="H17" s="28">
        <v>0.128</v>
      </c>
      <c r="I17" s="5">
        <v>9.4</v>
      </c>
      <c r="J17" s="29">
        <v>7.0000000000000007E-2</v>
      </c>
    </row>
    <row r="20" spans="1:10" x14ac:dyDescent="0.25">
      <c r="A20" t="s">
        <v>36</v>
      </c>
      <c r="E20" t="s">
        <v>41</v>
      </c>
      <c r="F20">
        <f>E15-F15</f>
        <v>299</v>
      </c>
      <c r="G20">
        <f>E15-G15</f>
        <v>599</v>
      </c>
      <c r="H20" t="s">
        <v>41</v>
      </c>
      <c r="I20">
        <f>H15-I15</f>
        <v>1630</v>
      </c>
      <c r="J20">
        <f>H15-J15</f>
        <v>2779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percevant PA</vt:lpstr>
      <vt:lpstr>versant 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</cp:lastModifiedBy>
  <dcterms:created xsi:type="dcterms:W3CDTF">2025-10-29T18:44:13Z</dcterms:created>
  <dcterms:modified xsi:type="dcterms:W3CDTF">2025-10-29T21:39:59Z</dcterms:modified>
</cp:coreProperties>
</file>